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<sst xmlns="http://schemas.openxmlformats.org/spreadsheetml/2006/main" count="54" uniqueCount="54">
  <si>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</si>
  <si>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</si>
  <si>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</si>
  <si>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</si>
  <si>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</si>
  <si>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</si>
  <si>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</si>
  <si>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</si>
  <si>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</si>
  <si>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</si>
  <si>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</si>
  <si>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</si>
  <si>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</si>
  <si>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</si>
  <si>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</si>
  <si>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</si>
  <si>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</si>
  <si>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</si>
  <si>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</si>
  <si>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</si>
  <si>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</si>
  <si>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</si>
  <si>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</si>
  <si>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</si>
  <si>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</si>
  <si>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</si>
  <si>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</si>
  <si>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</si>
  <si>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</si>
  <si>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</si>
  <si>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</si>
  <si>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</si>
  <si>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</si>
  <si>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</si>
  <si>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</si>
  <si>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</si>
  <si>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</si>
  <si>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</si>
  <si>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</si>
  <si>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</si>
  <si>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</si>
  <si>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</si>
  <si>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</si>
  <si>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</si>
  <si>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</si>
  <si>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</si>
  <si>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</si>
  <si>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</si>
  <si>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</si>
  <si>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</si>
  <si>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</si>
  <si>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</si>
  <si>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</si>
  <si>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15 квітня 2019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</si>
</sst>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2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49" fontId="24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49" fontId="24" fillId="0" borderId="11" xfId="56" applyNumberFormat="1" applyFont="1" applyFill="1" applyBorder="1" applyAlignment="1" applyProtection="1">
      <alignment horizontal="center" vertical="center"/>
      <protection/>
    </xf>
    <xf numFmtId="0" fontId="24" fillId="0" borderId="12" xfId="56" applyFont="1" applyFill="1" applyBorder="1" applyAlignment="1" applyProtection="1">
      <alignment horizontal="left" vertical="center" wrapText="1"/>
      <protection/>
    </xf>
    <xf numFmtId="188" fontId="24" fillId="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horizontal="left"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0" fontId="23" fillId="0" borderId="16" xfId="56" applyFont="1" applyFill="1" applyBorder="1" applyAlignment="1">
      <alignment horizontal="center" vertical="center" wrapText="1"/>
      <protection/>
    </xf>
    <xf numFmtId="0" fontId="26" fillId="0" borderId="17" xfId="63" applyFont="1" applyFill="1" applyBorder="1" applyAlignment="1" applyProtection="1">
      <alignment horizontal="left" vertical="center" wrapText="1"/>
      <protection/>
    </xf>
    <xf numFmtId="188" fontId="23" fillId="0" borderId="17" xfId="56" applyNumberFormat="1" applyFont="1" applyFill="1" applyBorder="1" applyAlignment="1">
      <alignment horizontal="right" vertical="center" wrapText="1" shrinkToFit="1"/>
      <protection/>
    </xf>
    <xf numFmtId="188" fontId="23" fillId="0" borderId="18" xfId="56" applyNumberFormat="1" applyFont="1" applyFill="1" applyBorder="1" applyAlignment="1">
      <alignment horizontal="right" vertical="center" wrapText="1" shrinkToFit="1"/>
      <protection/>
    </xf>
    <xf numFmtId="189" fontId="26" fillId="0" borderId="19" xfId="56" applyNumberFormat="1" applyFont="1" applyFill="1" applyBorder="1" applyAlignment="1" applyProtection="1">
      <alignment horizontal="right" vertical="center"/>
      <protection hidden="1"/>
    </xf>
    <xf numFmtId="0" fontId="26" fillId="0" borderId="17" xfId="56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 vertical="center"/>
    </xf>
    <xf numFmtId="188" fontId="23" fillId="0" borderId="20" xfId="56" applyNumberFormat="1" applyFont="1" applyFill="1" applyBorder="1" applyAlignment="1" applyProtection="1">
      <alignment horizontal="center" vertical="center"/>
      <protection hidden="1"/>
    </xf>
    <xf numFmtId="191" fontId="24" fillId="24" borderId="12" xfId="0" applyNumberFormat="1" applyFont="1" applyFill="1" applyBorder="1" applyAlignment="1">
      <alignment horizontal="center"/>
    </xf>
    <xf numFmtId="191" fontId="0" fillId="24" borderId="12" xfId="0" applyNumberFormat="1" applyFont="1" applyFill="1" applyBorder="1" applyAlignment="1">
      <alignment horizontal="center"/>
    </xf>
    <xf numFmtId="2" fontId="24" fillId="24" borderId="12" xfId="0" applyNumberFormat="1" applyFont="1" applyFill="1" applyBorder="1" applyAlignment="1">
      <alignment horizontal="center"/>
    </xf>
    <xf numFmtId="0" fontId="23" fillId="0" borderId="21" xfId="56" applyFont="1" applyFill="1" applyBorder="1" applyAlignment="1">
      <alignment horizontal="center" vertical="center" wrapText="1"/>
      <protection/>
    </xf>
    <xf numFmtId="0" fontId="23" fillId="0" borderId="17" xfId="63" applyFont="1" applyFill="1" applyBorder="1" applyAlignment="1">
      <alignment horizontal="center" vertical="center" wrapText="1"/>
      <protection/>
    </xf>
    <xf numFmtId="0" fontId="23" fillId="0" borderId="18" xfId="56" applyFont="1" applyFill="1" applyBorder="1" applyAlignment="1">
      <alignment horizontal="center" vertical="center" wrapText="1"/>
      <protection/>
    </xf>
    <xf numFmtId="0" fontId="23" fillId="7" borderId="16" xfId="56" applyNumberFormat="1" applyFont="1" applyFill="1" applyBorder="1" applyAlignment="1" applyProtection="1">
      <alignment horizontal="center" vertical="center"/>
      <protection/>
    </xf>
    <xf numFmtId="0" fontId="23" fillId="7" borderId="17" xfId="56" applyFont="1" applyFill="1" applyBorder="1" applyAlignment="1" applyProtection="1">
      <alignment horizontal="center" vertical="center" wrapText="1"/>
      <protection/>
    </xf>
    <xf numFmtId="188" fontId="23" fillId="7" borderId="17" xfId="56" applyNumberFormat="1" applyFont="1" applyFill="1" applyBorder="1" applyAlignment="1">
      <alignment horizontal="right" vertical="center" wrapText="1" shrinkToFit="1"/>
      <protection/>
    </xf>
    <xf numFmtId="188" fontId="23" fillId="7" borderId="18" xfId="56" applyNumberFormat="1" applyFont="1" applyFill="1" applyBorder="1" applyAlignment="1">
      <alignment horizontal="right" vertical="center" wrapText="1" shrinkToFit="1"/>
      <protection/>
    </xf>
    <xf numFmtId="0" fontId="24" fillId="0" borderId="22" xfId="56" applyFont="1" applyFill="1" applyBorder="1" applyAlignment="1" applyProtection="1">
      <alignment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0" fontId="24" fillId="0" borderId="12" xfId="56" applyFont="1" applyFill="1" applyBorder="1" applyAlignment="1" applyProtection="1">
      <alignment vertical="center" wrapText="1"/>
      <protection/>
    </xf>
    <xf numFmtId="188" fontId="24" fillId="0" borderId="12" xfId="56" applyNumberFormat="1" applyFont="1" applyFill="1" applyBorder="1" applyAlignment="1">
      <alignment horizontal="right" vertical="center" wrapText="1" shrinkToFit="1"/>
      <protection/>
    </xf>
    <xf numFmtId="0" fontId="28" fillId="0" borderId="22" xfId="56" applyFont="1" applyFill="1" applyBorder="1" applyAlignment="1" applyProtection="1">
      <alignment horizontal="left" vertical="center" wrapText="1"/>
      <protection/>
    </xf>
    <xf numFmtId="0" fontId="28" fillId="0" borderId="12" xfId="56" applyFont="1" applyFill="1" applyBorder="1" applyAlignment="1" applyProtection="1">
      <alignment horizontal="left" vertical="center" wrapText="1"/>
      <protection/>
    </xf>
    <xf numFmtId="0" fontId="28" fillId="0" borderId="14" xfId="56" applyFont="1" applyFill="1" applyBorder="1" applyAlignment="1" applyProtection="1">
      <alignment horizontal="left" vertical="center" wrapText="1"/>
      <protection/>
    </xf>
    <xf numFmtId="188" fontId="24" fillId="0" borderId="14" xfId="56" applyNumberFormat="1" applyFont="1" applyFill="1" applyBorder="1" applyAlignment="1">
      <alignment horizontal="right" vertical="center" wrapText="1" shrinkToFit="1"/>
      <protection/>
    </xf>
    <xf numFmtId="188" fontId="24" fillId="0" borderId="23" xfId="56" applyNumberFormat="1" applyFont="1" applyFill="1" applyBorder="1" applyAlignment="1">
      <alignment horizontal="right" vertical="center" wrapText="1" shrinkToFit="1"/>
      <protection/>
    </xf>
    <xf numFmtId="0" fontId="23" fillId="20" borderId="19" xfId="56" applyFont="1" applyFill="1" applyBorder="1" applyAlignment="1">
      <alignment horizontal="center" vertical="center" wrapText="1"/>
      <protection/>
    </xf>
    <xf numFmtId="0" fontId="26" fillId="20" borderId="17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188" fontId="23" fillId="20" borderId="18" xfId="56" applyNumberFormat="1" applyFont="1" applyFill="1" applyBorder="1" applyAlignment="1">
      <alignment horizontal="right" vertical="center" wrapText="1" shrinkToFit="1"/>
      <protection/>
    </xf>
    <xf numFmtId="0" fontId="24" fillId="0" borderId="25" xfId="56" applyFont="1" applyBorder="1" applyAlignment="1">
      <alignment horizontal="center" vertical="center" wrapText="1"/>
      <protection/>
    </xf>
    <xf numFmtId="0" fontId="24" fillId="0" borderId="26" xfId="56" applyFont="1" applyBorder="1" applyAlignment="1">
      <alignment horizontal="left" vertical="center"/>
      <protection/>
    </xf>
    <xf numFmtId="188" fontId="24" fillId="0" borderId="26" xfId="56" applyNumberFormat="1" applyFont="1" applyFill="1" applyBorder="1" applyAlignment="1">
      <alignment vertic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left" vertical="center"/>
      <protection/>
    </xf>
    <xf numFmtId="188" fontId="24" fillId="0" borderId="12" xfId="56" applyNumberFormat="1" applyFont="1" applyFill="1" applyBorder="1" applyAlignment="1">
      <alignment vertical="center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7" xfId="56" applyFont="1" applyFill="1" applyBorder="1" applyAlignment="1">
      <alignment horizontal="center" vertical="center" wrapText="1"/>
      <protection/>
    </xf>
    <xf numFmtId="0" fontId="26" fillId="20" borderId="28" xfId="63" applyFont="1" applyFill="1" applyBorder="1" applyAlignment="1" applyProtection="1">
      <alignment horizontal="center" vertical="center" wrapText="1"/>
      <protection/>
    </xf>
    <xf numFmtId="188" fontId="23" fillId="20" borderId="28" xfId="56" applyNumberFormat="1" applyFont="1" applyFill="1" applyBorder="1" applyAlignment="1">
      <alignment horizontal="right" vertical="center" wrapText="1" shrinkToFit="1"/>
      <protection/>
    </xf>
    <xf numFmtId="49" fontId="24" fillId="0" borderId="29" xfId="56" applyNumberFormat="1" applyFont="1" applyFill="1" applyBorder="1" applyAlignment="1" applyProtection="1">
      <alignment horizontal="center" vertical="center"/>
      <protection/>
    </xf>
    <xf numFmtId="188" fontId="24" fillId="0" borderId="30" xfId="56" applyNumberFormat="1" applyFont="1" applyFill="1" applyBorder="1" applyAlignment="1">
      <alignment horizontal="right" vertical="center" wrapText="1" shrinkToFit="1"/>
      <protection/>
    </xf>
    <xf numFmtId="188" fontId="29" fillId="0" borderId="13" xfId="56" applyNumberFormat="1" applyFont="1" applyFill="1" applyBorder="1" applyAlignment="1">
      <alignment horizontal="right" vertical="center" wrapText="1" shrinkToFit="1"/>
      <protection/>
    </xf>
    <xf numFmtId="188" fontId="24" fillId="0" borderId="31" xfId="56" applyNumberFormat="1" applyFont="1" applyFill="1" applyBorder="1" applyAlignment="1">
      <alignment vertical="center"/>
      <protection/>
    </xf>
    <xf numFmtId="188" fontId="24" fillId="0" borderId="13" xfId="56" applyNumberFormat="1" applyFont="1" applyFill="1" applyBorder="1" applyAlignment="1">
      <alignment vertical="center"/>
      <protection/>
    </xf>
    <xf numFmtId="0" fontId="22" fillId="0" borderId="0" xfId="56" applyFont="1" applyFill="1" applyAlignment="1">
      <alignment horizontal="center" vertical="center" wrapText="1"/>
      <protection/>
    </xf>
    <xf numFmtId="0" fontId="23" fillId="25" borderId="19" xfId="63" applyFont="1" applyFill="1" applyBorder="1" applyAlignment="1" applyProtection="1">
      <alignment horizontal="center" vertical="center" wrapText="1"/>
      <protection/>
    </xf>
    <xf numFmtId="0" fontId="23" fillId="25" borderId="21" xfId="63" applyFont="1" applyFill="1" applyBorder="1" applyAlignment="1" applyProtection="1">
      <alignment horizontal="center" vertical="center" wrapText="1"/>
      <protection/>
    </xf>
    <xf numFmtId="0" fontId="23" fillId="25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  <xf numFmtId="0" fontId="23" fillId="0" borderId="34" xfId="63" applyFont="1" applyFill="1" applyBorder="1" applyAlignment="1" applyProtection="1">
      <alignment horizontal="center" vertical="center" wrapText="1"/>
      <protection/>
    </xf>
    <xf numFmtId="0" fontId="23" fillId="0" borderId="35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:E5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9" t="s">
        <v>23</v>
      </c>
      <c r="B1" s="59"/>
      <c r="C1" s="59"/>
      <c r="D1" s="59"/>
      <c r="E1" s="59"/>
    </row>
    <row r="2" spans="1:5" ht="22.5">
      <c r="A2" s="59" t="s">
        <v>53</v>
      </c>
      <c r="B2" s="59"/>
      <c r="C2" s="59"/>
      <c r="D2" s="59"/>
      <c r="E2" s="59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2" t="s">
        <v>0</v>
      </c>
      <c r="B4" s="23" t="s">
        <v>1</v>
      </c>
      <c r="C4" s="24" t="s">
        <v>42</v>
      </c>
      <c r="D4" s="24" t="s">
        <v>20</v>
      </c>
      <c r="E4" s="25" t="s">
        <v>4</v>
      </c>
    </row>
    <row r="5" spans="1:5" ht="23.25" customHeight="1" thickBot="1">
      <c r="A5" s="60" t="s">
        <v>6</v>
      </c>
      <c r="B5" s="61"/>
      <c r="C5" s="61"/>
      <c r="D5" s="61"/>
      <c r="E5" s="62"/>
    </row>
    <row r="6" spans="1:5" ht="29.25" customHeight="1" thickBot="1">
      <c r="A6" s="26">
        <v>10000000</v>
      </c>
      <c r="B6" s="27" t="s">
        <v>2</v>
      </c>
      <c r="C6" s="28">
        <f>C7+C8+C9</f>
        <v>15574</v>
      </c>
      <c r="D6" s="28">
        <f>D7+D8+D9</f>
        <v>16709.8</v>
      </c>
      <c r="E6" s="29">
        <f aca="true" t="shared" si="0" ref="E6:E12">D6/C6*100</f>
        <v>107.29292410427635</v>
      </c>
    </row>
    <row r="7" spans="1:5" ht="30.75" customHeight="1">
      <c r="A7" s="54">
        <v>11010000</v>
      </c>
      <c r="B7" s="30" t="s">
        <v>10</v>
      </c>
      <c r="C7" s="31">
        <v>15570</v>
      </c>
      <c r="D7" s="31">
        <v>16018.5</v>
      </c>
      <c r="E7" s="55">
        <f t="shared" si="0"/>
        <v>102.88053949903662</v>
      </c>
    </row>
    <row r="8" spans="1:5" ht="39" customHeight="1">
      <c r="A8" s="7" t="s">
        <v>22</v>
      </c>
      <c r="B8" s="32" t="s">
        <v>21</v>
      </c>
      <c r="C8" s="33">
        <v>4</v>
      </c>
      <c r="D8" s="33">
        <v>4.5</v>
      </c>
      <c r="E8" s="55">
        <f t="shared" si="0"/>
        <v>112.5</v>
      </c>
    </row>
    <row r="9" spans="1:5" ht="39" customHeight="1" thickBot="1">
      <c r="A9" s="7">
        <v>13000000</v>
      </c>
      <c r="B9" s="32" t="s">
        <v>50</v>
      </c>
      <c r="C9" s="33">
        <v>0</v>
      </c>
      <c r="D9" s="33">
        <v>686.8</v>
      </c>
      <c r="E9" s="55"/>
    </row>
    <row r="10" spans="1:5" ht="27" customHeight="1" thickBot="1">
      <c r="A10" s="26">
        <v>20000000</v>
      </c>
      <c r="B10" s="27" t="s">
        <v>3</v>
      </c>
      <c r="C10" s="28">
        <f>C11+C14+C12+C13</f>
        <v>188</v>
      </c>
      <c r="D10" s="28">
        <f>D11+D14+D12+D13</f>
        <v>362.8</v>
      </c>
      <c r="E10" s="29">
        <f t="shared" si="0"/>
        <v>192.97872340425533</v>
      </c>
    </row>
    <row r="11" spans="1:5" ht="41.25" customHeight="1">
      <c r="A11" s="54" t="s">
        <v>24</v>
      </c>
      <c r="B11" s="34" t="s">
        <v>25</v>
      </c>
      <c r="C11" s="31">
        <v>4</v>
      </c>
      <c r="D11" s="31">
        <v>4.1</v>
      </c>
      <c r="E11" s="9">
        <f t="shared" si="0"/>
        <v>102.49999999999999</v>
      </c>
    </row>
    <row r="12" spans="1:5" ht="28.5" customHeight="1">
      <c r="A12" s="7" t="s">
        <v>29</v>
      </c>
      <c r="B12" s="35" t="s">
        <v>30</v>
      </c>
      <c r="C12" s="33">
        <v>174</v>
      </c>
      <c r="D12" s="33">
        <v>258.1</v>
      </c>
      <c r="E12" s="9">
        <f t="shared" si="0"/>
        <v>148.33333333333334</v>
      </c>
    </row>
    <row r="13" spans="1:5" ht="33.75" customHeight="1">
      <c r="A13" s="4" t="s">
        <v>51</v>
      </c>
      <c r="B13" s="36" t="s">
        <v>52</v>
      </c>
      <c r="C13" s="37">
        <v>0</v>
      </c>
      <c r="D13" s="37">
        <v>1</v>
      </c>
      <c r="E13" s="9"/>
    </row>
    <row r="14" spans="1:5" ht="28.5" customHeight="1" thickBot="1">
      <c r="A14" s="4" t="s">
        <v>27</v>
      </c>
      <c r="B14" s="36" t="s">
        <v>28</v>
      </c>
      <c r="C14" s="37">
        <v>10</v>
      </c>
      <c r="D14" s="37">
        <v>99.6</v>
      </c>
      <c r="E14" s="56" t="s">
        <v>49</v>
      </c>
    </row>
    <row r="15" spans="1:5" ht="28.5" customHeight="1" hidden="1" thickBot="1">
      <c r="A15" s="26" t="s">
        <v>38</v>
      </c>
      <c r="B15" s="27" t="s">
        <v>39</v>
      </c>
      <c r="C15" s="28">
        <f>C16</f>
        <v>0</v>
      </c>
      <c r="D15" s="28">
        <f>D16</f>
        <v>0</v>
      </c>
      <c r="E15" s="29"/>
    </row>
    <row r="16" spans="1:5" ht="60.75" hidden="1" thickBot="1">
      <c r="A16" s="54" t="s">
        <v>40</v>
      </c>
      <c r="B16" s="34" t="s">
        <v>41</v>
      </c>
      <c r="C16" s="31"/>
      <c r="D16" s="38"/>
      <c r="E16" s="55"/>
    </row>
    <row r="17" spans="1:5" ht="19.5" thickBot="1">
      <c r="A17" s="39"/>
      <c r="B17" s="40" t="s">
        <v>8</v>
      </c>
      <c r="C17" s="41">
        <f>C6+C10+C15</f>
        <v>15762</v>
      </c>
      <c r="D17" s="41">
        <f>D6+D10+D15</f>
        <v>17072.6</v>
      </c>
      <c r="E17" s="42">
        <f aca="true" t="shared" si="1" ref="E17:E23">D17/C17*100</f>
        <v>108.3149346529628</v>
      </c>
    </row>
    <row r="18" spans="1:5" ht="22.5" customHeight="1" thickBot="1">
      <c r="A18" s="26" t="s">
        <v>5</v>
      </c>
      <c r="B18" s="27" t="s">
        <v>7</v>
      </c>
      <c r="C18" s="28">
        <f>C19+C22+C20+C21</f>
        <v>115416.1</v>
      </c>
      <c r="D18" s="28">
        <f>D19+D22+D20+D21</f>
        <v>93496.7</v>
      </c>
      <c r="E18" s="29">
        <f t="shared" si="1"/>
        <v>81.00836884975318</v>
      </c>
    </row>
    <row r="19" spans="1:5" ht="24.75" customHeight="1">
      <c r="A19" s="43">
        <v>41020000</v>
      </c>
      <c r="B19" s="44" t="s">
        <v>43</v>
      </c>
      <c r="C19" s="45">
        <v>3926.6</v>
      </c>
      <c r="D19" s="45">
        <v>2943.9</v>
      </c>
      <c r="E19" s="57">
        <f t="shared" si="1"/>
        <v>74.97325930830745</v>
      </c>
    </row>
    <row r="20" spans="1:5" ht="24.75" customHeight="1">
      <c r="A20" s="46">
        <v>41030000</v>
      </c>
      <c r="B20" s="47" t="s">
        <v>44</v>
      </c>
      <c r="C20" s="48">
        <v>26887.5</v>
      </c>
      <c r="D20" s="48">
        <v>26887.5</v>
      </c>
      <c r="E20" s="58">
        <f t="shared" si="1"/>
        <v>100</v>
      </c>
    </row>
    <row r="21" spans="1:5" ht="24.75" customHeight="1">
      <c r="A21" s="46">
        <v>41040000</v>
      </c>
      <c r="B21" s="49" t="s">
        <v>45</v>
      </c>
      <c r="C21" s="50">
        <v>2540.4</v>
      </c>
      <c r="D21" s="50">
        <v>2373.7</v>
      </c>
      <c r="E21" s="58">
        <f t="shared" si="1"/>
        <v>93.43804125334592</v>
      </c>
    </row>
    <row r="22" spans="1:5" ht="25.5" customHeight="1" thickBot="1">
      <c r="A22" s="46">
        <v>41050000</v>
      </c>
      <c r="B22" s="47" t="s">
        <v>46</v>
      </c>
      <c r="C22" s="48">
        <v>82061.6</v>
      </c>
      <c r="D22" s="48">
        <v>61291.6</v>
      </c>
      <c r="E22" s="58">
        <f t="shared" si="1"/>
        <v>74.68974526453297</v>
      </c>
    </row>
    <row r="23" spans="1:5" ht="29.25" customHeight="1" thickBot="1">
      <c r="A23" s="51"/>
      <c r="B23" s="52" t="s">
        <v>9</v>
      </c>
      <c r="C23" s="53">
        <f>C18+C17</f>
        <v>131178.1</v>
      </c>
      <c r="D23" s="53">
        <f>D18+D17</f>
        <v>110569.29999999999</v>
      </c>
      <c r="E23" s="42">
        <f t="shared" si="1"/>
        <v>84.28945075435608</v>
      </c>
    </row>
    <row r="24" spans="1:5" ht="41.25" customHeight="1" thickBot="1">
      <c r="A24" s="12"/>
      <c r="B24" s="13" t="s">
        <v>26</v>
      </c>
      <c r="C24" s="14"/>
      <c r="D24" s="14">
        <v>0</v>
      </c>
      <c r="E24" s="15">
        <f aca="true" t="shared" si="2" ref="E24:E34">IF(C24=0,"",IF(D24/C24*100&gt;=200,"В/100",D24/C24*100))</f>
      </c>
    </row>
    <row r="25" spans="1:5" ht="21.75" customHeight="1" thickBot="1">
      <c r="A25" s="63" t="s">
        <v>11</v>
      </c>
      <c r="B25" s="64"/>
      <c r="C25" s="64"/>
      <c r="D25" s="64"/>
      <c r="E25" s="65"/>
    </row>
    <row r="26" spans="1:5" ht="22.5" customHeight="1">
      <c r="A26" s="7" t="s">
        <v>31</v>
      </c>
      <c r="B26" s="8" t="s">
        <v>12</v>
      </c>
      <c r="C26" s="20">
        <v>1411.38</v>
      </c>
      <c r="D26" s="21">
        <v>807.36353</v>
      </c>
      <c r="E26" s="9">
        <f t="shared" si="2"/>
        <v>57.20383808754551</v>
      </c>
    </row>
    <row r="27" spans="1:5" ht="30" customHeight="1">
      <c r="A27" s="7" t="s">
        <v>32</v>
      </c>
      <c r="B27" s="8" t="s">
        <v>13</v>
      </c>
      <c r="C27" s="20">
        <v>38234.278</v>
      </c>
      <c r="D27" s="21">
        <v>28054.90358</v>
      </c>
      <c r="E27" s="9">
        <f t="shared" si="2"/>
        <v>73.37631321297606</v>
      </c>
    </row>
    <row r="28" spans="1:5" ht="19.5" customHeight="1">
      <c r="A28" s="7" t="s">
        <v>33</v>
      </c>
      <c r="B28" s="8" t="s">
        <v>14</v>
      </c>
      <c r="C28" s="20">
        <v>29291.396</v>
      </c>
      <c r="D28" s="21">
        <v>15697.97851</v>
      </c>
      <c r="E28" s="9">
        <f t="shared" si="2"/>
        <v>53.59245598946531</v>
      </c>
    </row>
    <row r="29" spans="1:5" ht="25.5" customHeight="1">
      <c r="A29" s="7" t="s">
        <v>34</v>
      </c>
      <c r="B29" s="8" t="s">
        <v>19</v>
      </c>
      <c r="C29" s="20">
        <v>75102.28176</v>
      </c>
      <c r="D29" s="21">
        <v>54915.86569</v>
      </c>
      <c r="E29" s="9">
        <f t="shared" si="2"/>
        <v>73.12143439994465</v>
      </c>
    </row>
    <row r="30" spans="1:5" ht="25.5" customHeight="1">
      <c r="A30" s="7" t="s">
        <v>35</v>
      </c>
      <c r="B30" s="8" t="s">
        <v>15</v>
      </c>
      <c r="C30" s="20">
        <v>1914.358</v>
      </c>
      <c r="D30" s="21">
        <v>1239.68912</v>
      </c>
      <c r="E30" s="9">
        <f>IF(C30=0,"",IF(D30/C30*100&gt;=200,"В/100",D30/C30*100))</f>
        <v>64.75743408495171</v>
      </c>
    </row>
    <row r="31" spans="1:5" ht="25.5" customHeight="1">
      <c r="A31" s="7" t="s">
        <v>36</v>
      </c>
      <c r="B31" s="8" t="s">
        <v>16</v>
      </c>
      <c r="C31" s="20">
        <v>630.634</v>
      </c>
      <c r="D31" s="21">
        <v>371.50728</v>
      </c>
      <c r="E31" s="9">
        <f>IF(C31=0,"",IF(D31/C31*100&gt;=200,"В/100",D31/C31*100))</f>
        <v>58.910125365901614</v>
      </c>
    </row>
    <row r="32" spans="1:5" ht="30" customHeight="1">
      <c r="A32" s="7" t="s">
        <v>37</v>
      </c>
      <c r="B32" s="8" t="s">
        <v>48</v>
      </c>
      <c r="C32" s="22">
        <v>151</v>
      </c>
      <c r="D32" s="21"/>
      <c r="E32" s="9">
        <f t="shared" si="2"/>
        <v>0</v>
      </c>
    </row>
    <row r="33" spans="1:5" ht="29.25" customHeight="1" thickBot="1">
      <c r="A33" s="4" t="s">
        <v>47</v>
      </c>
      <c r="B33" s="10" t="s">
        <v>17</v>
      </c>
      <c r="C33" s="22">
        <v>5009.78087</v>
      </c>
      <c r="D33" s="21">
        <v>4603.4</v>
      </c>
      <c r="E33" s="11">
        <f t="shared" si="2"/>
        <v>91.88825059328394</v>
      </c>
    </row>
    <row r="34" spans="1:5" s="18" customFormat="1" ht="23.25" customHeight="1" thickBot="1">
      <c r="A34" s="16"/>
      <c r="B34" s="17" t="s">
        <v>18</v>
      </c>
      <c r="C34" s="19">
        <f>SUM(C26:C33)</f>
        <v>151745.10862999997</v>
      </c>
      <c r="D34" s="19">
        <f>SUM(D26:D33)</f>
        <v>105690.70771</v>
      </c>
      <c r="E34" s="15">
        <f t="shared" si="2"/>
        <v>69.65015786288413</v>
      </c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2019-04-16T12:46:26Z</cp:lastPrinted>
  <dcterms:created xsi:type="dcterms:W3CDTF">2015-04-06T06:03:14Z</dcterms:created>
  <dcterms:modified xsi:type="dcterms:W3CDTF">2019-04-17T06:07:23Z</dcterms:modified>
  <cp:category/>
  <cp:version/>
  <cp:contentType/>
  <cp:contentStatus/>
</cp:coreProperties>
</file>